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a9848fd6ef1bd8a/_01_RINWADO/_001_products/_RRH-A102A_BaxandallType_ToneController/設計資料/トーンコントロール/"/>
    </mc:Choice>
  </mc:AlternateContent>
  <xr:revisionPtr revIDLastSave="0" documentId="13_ncr:1_{38560BC6-CAAF-41E1-885D-A8E65B2DE198}" xr6:coauthVersionLast="47" xr6:coauthVersionMax="47" xr10:uidLastSave="{00000000-0000-0000-0000-000000000000}"/>
  <bookViews>
    <workbookView xWindow="360" yWindow="345" windowWidth="14895" windowHeight="12435" xr2:uid="{B6339CDA-6CE0-4C04-A29D-673DBA84A0C1}"/>
  </bookViews>
  <sheets>
    <sheet name="BAXANDAL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4" l="1"/>
  <c r="G31" i="4"/>
  <c r="G30" i="4"/>
  <c r="G27" i="4"/>
  <c r="G26" i="4"/>
  <c r="G25" i="4"/>
  <c r="K31" i="4" l="1"/>
  <c r="M31" i="4" s="1"/>
  <c r="K33" i="4"/>
  <c r="K32" i="4"/>
  <c r="K30" i="4"/>
  <c r="M30" i="4" s="1"/>
  <c r="K27" i="4"/>
  <c r="K26" i="4"/>
  <c r="M26" i="4" s="1"/>
  <c r="K28" i="4"/>
  <c r="K25" i="4"/>
  <c r="M25" i="4" s="1"/>
</calcChain>
</file>

<file path=xl/sharedStrings.xml><?xml version="1.0" encoding="utf-8"?>
<sst xmlns="http://schemas.openxmlformats.org/spreadsheetml/2006/main" count="52" uniqueCount="38">
  <si>
    <t>バクサンドール型トーンコントロール</t>
    <phoneticPr fontId="2"/>
  </si>
  <si>
    <t>計算条件</t>
    <rPh sb="0" eb="2">
      <t>ケイサン</t>
    </rPh>
    <rPh sb="2" eb="4">
      <t>ジョウケン</t>
    </rPh>
    <phoneticPr fontId="2"/>
  </si>
  <si>
    <t>R1=R3=R4</t>
    <phoneticPr fontId="2"/>
  </si>
  <si>
    <t>C1=C2</t>
    <phoneticPr fontId="2"/>
  </si>
  <si>
    <t>R5=R7</t>
    <phoneticPr fontId="2"/>
  </si>
  <si>
    <t>C1,C2</t>
    <phoneticPr fontId="2"/>
  </si>
  <si>
    <t>R2</t>
    <phoneticPr fontId="2"/>
  </si>
  <si>
    <t>R6</t>
    <phoneticPr fontId="2"/>
  </si>
  <si>
    <t>R5,R7</t>
    <phoneticPr fontId="2"/>
  </si>
  <si>
    <t>C3</t>
    <phoneticPr fontId="2"/>
  </si>
  <si>
    <t>G bass-b</t>
    <phoneticPr fontId="2"/>
  </si>
  <si>
    <t>G bass-c</t>
    <phoneticPr fontId="2"/>
  </si>
  <si>
    <t>F buss-u</t>
    <phoneticPr fontId="2"/>
  </si>
  <si>
    <t>G treble-b</t>
    <phoneticPr fontId="2"/>
  </si>
  <si>
    <t>G treble-c</t>
    <phoneticPr fontId="2"/>
  </si>
  <si>
    <t>F treble-u</t>
    <phoneticPr fontId="2"/>
  </si>
  <si>
    <t>F buss-d</t>
    <phoneticPr fontId="2"/>
  </si>
  <si>
    <t>F treble-d</t>
    <phoneticPr fontId="2"/>
  </si>
  <si>
    <t>R1,R3,R4</t>
    <phoneticPr fontId="2"/>
  </si>
  <si>
    <t>db</t>
    <phoneticPr fontId="2"/>
  </si>
  <si>
    <t>hz</t>
    <phoneticPr fontId="2"/>
  </si>
  <si>
    <t>ゲイン</t>
    <phoneticPr fontId="2"/>
  </si>
  <si>
    <t>uF</t>
    <phoneticPr fontId="2"/>
  </si>
  <si>
    <t>kΩ</t>
    <phoneticPr fontId="2"/>
  </si>
  <si>
    <t>ゲイン低域最大</t>
    <rPh sb="3" eb="5">
      <t>テイイキ</t>
    </rPh>
    <rPh sb="5" eb="7">
      <t>サイダイ</t>
    </rPh>
    <phoneticPr fontId="2"/>
  </si>
  <si>
    <t>ゲイン低域最小</t>
    <rPh sb="3" eb="5">
      <t>テイイキ</t>
    </rPh>
    <rPh sb="5" eb="7">
      <t>サイショウ</t>
    </rPh>
    <phoneticPr fontId="2"/>
  </si>
  <si>
    <t>参考したＵＲＬ：</t>
    <rPh sb="0" eb="2">
      <t>サンコウ</t>
    </rPh>
    <phoneticPr fontId="2"/>
  </si>
  <si>
    <t>https://cc.cqpub.co.jp/system/contents/1248/</t>
    <phoneticPr fontId="2"/>
  </si>
  <si>
    <t>ゲイン bass boost MAX = R2+R3 / R1</t>
    <phoneticPr fontId="2"/>
  </si>
  <si>
    <t>ゲイン bass cut  MIN    = R3 / R1+R2</t>
    <phoneticPr fontId="2"/>
  </si>
  <si>
    <t>f bass 上昇ポイント = 1 / 6.28*R3*C2</t>
    <rPh sb="7" eb="9">
      <t>ジョウショウ</t>
    </rPh>
    <phoneticPr fontId="2"/>
  </si>
  <si>
    <t>f bass 降下ポイント = 1 / 6.28*R2*C2</t>
    <rPh sb="7" eb="9">
      <t>コウカ</t>
    </rPh>
    <phoneticPr fontId="2"/>
  </si>
  <si>
    <t>f 上昇ポイント</t>
    <rPh sb="2" eb="4">
      <t>ジョウショウ</t>
    </rPh>
    <phoneticPr fontId="2"/>
  </si>
  <si>
    <t>f 降下ポイント</t>
    <rPh sb="2" eb="4">
      <t>コウカ</t>
    </rPh>
    <phoneticPr fontId="2"/>
  </si>
  <si>
    <t>ゲイン treble boost MAX = (R7*R7 +( R7+3*R1)*R6 + 3*R1*R7) / (R7*R7 + R7*R6 + 3*R1*R7)</t>
    <phoneticPr fontId="2"/>
  </si>
  <si>
    <t>ゲイン treble cut MIN =  (R7*R7 + R7*R6 + 3*R1*R7) / (R7*R7 +( R7+3*R1)*R6 + 3*R1*R7)</t>
    <phoneticPr fontId="2"/>
  </si>
  <si>
    <t>f treble 上昇 ポイント = 1 / 6.28*3*R1*C3</t>
    <rPh sb="9" eb="11">
      <t>ジョウショウ</t>
    </rPh>
    <phoneticPr fontId="2"/>
  </si>
  <si>
    <t>f treble 降下ポイント = 1 / 6.28*R5*C3</t>
    <rPh sb="9" eb="11">
      <t>コウカ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</si>
</sst>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rgb="FF33333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3" fillId="0" borderId="0" xfId="2">
      <alignment vertical="center"/>
    </xf>
    <xf numFmtId="0" fontId="5" fillId="0" borderId="0" xfId="0" applyFont="1">
      <alignment vertical="center"/>
    </xf>
    <xf numFmtId="176" fontId="0" fillId="0" borderId="0" xfId="1" applyNumberFormat="1" applyFont="1">
      <alignment vertical="center"/>
    </xf>
    <xf numFmtId="2" fontId="0" fillId="0" borderId="0" xfId="0" applyNumberFormat="1">
      <alignment vertical="center"/>
    </xf>
    <xf numFmtId="0" fontId="4" fillId="0" borderId="0" xfId="0" applyFo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4</xdr:row>
      <xdr:rowOff>152400</xdr:rowOff>
    </xdr:from>
    <xdr:to>
      <xdr:col>13</xdr:col>
      <xdr:colOff>245615</xdr:colOff>
      <xdr:row>16</xdr:row>
      <xdr:rowOff>171450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27CD0CC-3C84-446A-9ED5-446DD8221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8525" y="1171575"/>
          <a:ext cx="4874765" cy="2876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c.cqpub.co.jp/system/contents/124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ADF17-3394-43DA-B8E7-C3D01845124F}">
  <dimension ref="C2:M33"/>
  <sheetViews>
    <sheetView tabSelected="1" workbookViewId="0">
      <selection activeCell="K3" sqref="K3"/>
    </sheetView>
  </sheetViews>
  <sheetFormatPr defaultRowHeight="18.75" x14ac:dyDescent="0.4"/>
  <cols>
    <col min="1" max="3" width="2.625" customWidth="1"/>
    <col min="5" max="5" width="4.375" bestFit="1" customWidth="1"/>
    <col min="6" max="6" width="8.875" customWidth="1"/>
    <col min="7" max="7" width="11.625" bestFit="1" customWidth="1"/>
    <col min="9" max="9" width="16" bestFit="1" customWidth="1"/>
    <col min="10" max="10" width="10.5" customWidth="1"/>
    <col min="11" max="11" width="12.625" customWidth="1"/>
    <col min="13" max="13" width="7" bestFit="1" customWidth="1"/>
  </cols>
  <sheetData>
    <row r="2" spans="3:7" ht="24" x14ac:dyDescent="0.4">
      <c r="C2" s="2" t="s">
        <v>0</v>
      </c>
    </row>
    <row r="4" spans="3:7" x14ac:dyDescent="0.4">
      <c r="D4" s="5" t="s">
        <v>26</v>
      </c>
      <c r="G4" s="1" t="s">
        <v>27</v>
      </c>
    </row>
    <row r="6" spans="3:7" x14ac:dyDescent="0.4">
      <c r="D6" t="s">
        <v>1</v>
      </c>
    </row>
    <row r="7" spans="3:7" x14ac:dyDescent="0.4">
      <c r="D7" t="s">
        <v>2</v>
      </c>
    </row>
    <row r="8" spans="3:7" x14ac:dyDescent="0.4">
      <c r="D8" t="s">
        <v>3</v>
      </c>
    </row>
    <row r="9" spans="3:7" x14ac:dyDescent="0.4">
      <c r="D9" t="s">
        <v>4</v>
      </c>
    </row>
    <row r="14" spans="3:7" x14ac:dyDescent="0.4">
      <c r="D14" t="s">
        <v>28</v>
      </c>
    </row>
    <row r="15" spans="3:7" x14ac:dyDescent="0.4">
      <c r="D15" t="s">
        <v>29</v>
      </c>
    </row>
    <row r="16" spans="3:7" x14ac:dyDescent="0.4">
      <c r="D16" t="s">
        <v>30</v>
      </c>
    </row>
    <row r="17" spans="4:13" x14ac:dyDescent="0.4">
      <c r="D17" t="s">
        <v>31</v>
      </c>
    </row>
    <row r="19" spans="4:13" x14ac:dyDescent="0.4">
      <c r="D19" t="s">
        <v>34</v>
      </c>
    </row>
    <row r="20" spans="4:13" x14ac:dyDescent="0.4">
      <c r="D20" t="s">
        <v>35</v>
      </c>
    </row>
    <row r="21" spans="4:13" x14ac:dyDescent="0.4">
      <c r="D21" t="s">
        <v>36</v>
      </c>
    </row>
    <row r="22" spans="4:13" x14ac:dyDescent="0.4">
      <c r="D22" t="s">
        <v>37</v>
      </c>
    </row>
    <row r="24" spans="4:13" x14ac:dyDescent="0.4">
      <c r="M24" t="s">
        <v>21</v>
      </c>
    </row>
    <row r="25" spans="4:13" x14ac:dyDescent="0.4">
      <c r="D25" t="s">
        <v>6</v>
      </c>
      <c r="E25" t="s">
        <v>23</v>
      </c>
      <c r="F25">
        <v>50</v>
      </c>
      <c r="G25">
        <f>F25*1000</f>
        <v>50000</v>
      </c>
      <c r="I25" t="s">
        <v>24</v>
      </c>
      <c r="J25" t="s">
        <v>10</v>
      </c>
      <c r="K25" s="3">
        <f>LOG(((G25+G26)/G26),10)*20</f>
        <v>15.56302500767287</v>
      </c>
      <c r="L25" t="s">
        <v>19</v>
      </c>
      <c r="M25" s="4">
        <f>POWER(10,(K25/20))</f>
        <v>6</v>
      </c>
    </row>
    <row r="26" spans="4:13" x14ac:dyDescent="0.4">
      <c r="D26" t="s">
        <v>18</v>
      </c>
      <c r="E26" t="s">
        <v>23</v>
      </c>
      <c r="F26">
        <v>10</v>
      </c>
      <c r="G26">
        <f>F26*1000</f>
        <v>10000</v>
      </c>
      <c r="I26" t="s">
        <v>25</v>
      </c>
      <c r="J26" t="s">
        <v>11</v>
      </c>
      <c r="K26" s="3">
        <f>LOG((G26/(G26+G25)),10)*20</f>
        <v>-15.56302500767287</v>
      </c>
      <c r="L26" t="s">
        <v>19</v>
      </c>
      <c r="M26" s="4">
        <f>POWER(10,(K26/20))</f>
        <v>0.16666666666666666</v>
      </c>
    </row>
    <row r="27" spans="4:13" x14ac:dyDescent="0.4">
      <c r="D27" t="s">
        <v>5</v>
      </c>
      <c r="E27" t="s">
        <v>22</v>
      </c>
      <c r="F27">
        <v>3.3000000000000002E-2</v>
      </c>
      <c r="G27">
        <f>F27*0.000001</f>
        <v>3.2999999999999998E-8</v>
      </c>
      <c r="I27" t="s">
        <v>32</v>
      </c>
      <c r="J27" t="s">
        <v>12</v>
      </c>
      <c r="K27" s="3">
        <f>1/(6.28*G26*G27)</f>
        <v>482.53232966608766</v>
      </c>
      <c r="L27" t="s">
        <v>20</v>
      </c>
    </row>
    <row r="28" spans="4:13" x14ac:dyDescent="0.4">
      <c r="I28" t="s">
        <v>33</v>
      </c>
      <c r="J28" t="s">
        <v>16</v>
      </c>
      <c r="K28" s="3">
        <f>1/(6.28*G25*G27)</f>
        <v>96.506465933217527</v>
      </c>
      <c r="L28" t="s">
        <v>20</v>
      </c>
    </row>
    <row r="29" spans="4:13" x14ac:dyDescent="0.4">
      <c r="K29" s="3"/>
    </row>
    <row r="30" spans="4:13" x14ac:dyDescent="0.4">
      <c r="D30" t="s">
        <v>7</v>
      </c>
      <c r="E30" t="s">
        <v>23</v>
      </c>
      <c r="F30">
        <v>50</v>
      </c>
      <c r="G30">
        <f>F30*1000</f>
        <v>50000</v>
      </c>
      <c r="I30" t="s">
        <v>24</v>
      </c>
      <c r="J30" t="s">
        <v>13</v>
      </c>
      <c r="K30" s="3">
        <f>LOG((G31*G31+(G31+3*G26)*G30+(3*G26*G31)) / (G31*G31+G31*G30+3*G26*G31), 10) * 20</f>
        <v>20.974621419100732</v>
      </c>
      <c r="L30" t="s">
        <v>19</v>
      </c>
      <c r="M30" s="4">
        <f>POWER(10,(K30/20))</f>
        <v>11.187449062754689</v>
      </c>
    </row>
    <row r="31" spans="4:13" x14ac:dyDescent="0.4">
      <c r="D31" t="s">
        <v>8</v>
      </c>
      <c r="E31" t="s">
        <v>23</v>
      </c>
      <c r="F31">
        <v>1.8</v>
      </c>
      <c r="G31">
        <f>F31*1000</f>
        <v>1800</v>
      </c>
      <c r="I31" t="s">
        <v>25</v>
      </c>
      <c r="J31" t="s">
        <v>14</v>
      </c>
      <c r="K31" s="3">
        <f>LOG((G31*G31+G31*G30+3*G26*G31) / (G31*G31+(G31+3*G26)*G30+(3*G26*G31)), 10) * 20</f>
        <v>-20.974621419100732</v>
      </c>
      <c r="L31" t="s">
        <v>19</v>
      </c>
      <c r="M31" s="4">
        <f>POWER(10,(K31/20))</f>
        <v>8.9385881838712003E-2</v>
      </c>
    </row>
    <row r="32" spans="4:13" x14ac:dyDescent="0.4">
      <c r="D32" t="s">
        <v>9</v>
      </c>
      <c r="E32" t="s">
        <v>22</v>
      </c>
      <c r="F32">
        <v>2.2000000000000001E-3</v>
      </c>
      <c r="G32">
        <f>F32*0.000001</f>
        <v>2.1999999999999998E-9</v>
      </c>
      <c r="I32" t="s">
        <v>32</v>
      </c>
      <c r="J32" t="s">
        <v>15</v>
      </c>
      <c r="K32" s="3">
        <f>1 / (6.28*3*G26*G32)</f>
        <v>2412.6616483304383</v>
      </c>
      <c r="L32" t="s">
        <v>20</v>
      </c>
    </row>
    <row r="33" spans="9:12" x14ac:dyDescent="0.4">
      <c r="I33" t="s">
        <v>33</v>
      </c>
      <c r="J33" t="s">
        <v>17</v>
      </c>
      <c r="K33" s="3">
        <f>1 / (6.28*G31*G32)</f>
        <v>40211.02747217397</v>
      </c>
      <c r="L33" t="s">
        <v>20</v>
      </c>
    </row>
  </sheetData>
  <phoneticPr fontId="2"/>
  <hyperlinks>
    <hyperlink ref="G4" r:id="rId1" xr:uid="{45CB5982-F684-488D-B716-919069B2FB1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BAXANDALL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2025-08-03T03:31:06Z</dcterms:created>
  <dcterms:modified xsi:type="dcterms:W3CDTF">2026-01-06T10:21:56Z</dcterms:modified>
</cp:coreProperties>
</file>